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7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3" fillId="4" borderId="1" applyAlignment="1" pivotButton="0" quotePrefix="0" xfId="0">
      <alignment horizontal="center" vertical="top" wrapText="1"/>
    </xf>
    <xf numFmtId="0" fontId="3" fillId="0" borderId="1" applyAlignment="1" pivotButton="0" quotePrefix="0" xfId="0">
      <alignment horizontal="center" vertical="top" wrapText="1"/>
    </xf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5</col>
      <colOff>425450</colOff>
      <row>5</row>
      <rowOff>31750</rowOff>
    </from>
    <to>
      <col>5</col>
      <colOff>688225</colOff>
      <row>5</row>
      <rowOff>279400</rowOff>
    </to>
    <pic>
      <nvPicPr>
        <cNvPr id="2" name="그림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8807450" y="1746250"/>
          <a:ext cx="262775" cy="2476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40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성안동 대한적십자사 1층 남녀화장실 개선공사 견적서 (카운터 세면대 기본형)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>
        <is>
          <t>대한적십자사 광역지사</t>
        </is>
      </c>
      <c r="E4" s="1" t="inlineStr">
        <is>
          <t>등록번호:</t>
        </is>
      </c>
      <c r="F4" s="26" t="inlineStr">
        <is>
          <t>418-34-01340</t>
        </is>
      </c>
    </row>
    <row r="5" ht="26" customHeight="1" s="27">
      <c r="A5" s="9" t="inlineStr">
        <is>
          <t>■ 견적일자:</t>
        </is>
      </c>
      <c r="B5" s="26" t="inlineStr">
        <is>
          <t>2026-08-21 13:04</t>
        </is>
      </c>
      <c r="E5" s="9" t="inlineStr">
        <is>
          <t>상    호:</t>
        </is>
      </c>
      <c r="F5" s="26" t="inlineStr">
        <is>
          <t>강산건축디자인</t>
        </is>
      </c>
    </row>
    <row r="6" ht="26" customHeight="1" s="27">
      <c r="A6" s="9" t="inlineStr">
        <is>
          <t>■ 관리번호:</t>
        </is>
      </c>
      <c r="B6" s="26" t="inlineStr">
        <is>
          <t>Q-0231</t>
        </is>
      </c>
      <c r="E6" s="1" t="inlineStr">
        <is>
          <t>대 표 자:</t>
        </is>
      </c>
      <c r="F6" s="26" t="inlineStr">
        <is>
          <t>권민재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010-8089-2411  |  담당자: 이영호 실장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철거공사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50" t="inlineStr">
        <is>
          <t>철거공사</t>
        </is>
      </c>
      <c r="C12" s="50" t="inlineStr">
        <is>
          <t>1F 남/여 화장실 도기류,큐비클 철거</t>
        </is>
      </c>
      <c r="D12" s="6" t="inlineStr">
        <is>
          <t>식</t>
        </is>
      </c>
      <c r="E12" s="6" t="n">
        <v>1</v>
      </c>
      <c r="F12" s="36" t="n">
        <v>1050000</v>
      </c>
      <c r="G12" s="36">
        <f>E12*F12</f>
        <v/>
      </c>
      <c r="H12" s="36">
        <f>G12*0.1</f>
        <v/>
      </c>
      <c r="I12" s="8" t="n"/>
    </row>
    <row r="13" ht="28" customHeight="1" s="27">
      <c r="A13" s="47" t="inlineStr">
        <is>
          <t>타일공사</t>
        </is>
      </c>
      <c r="B13" s="48" t="n"/>
      <c r="C13" s="48" t="n"/>
      <c r="D13" s="48" t="n"/>
      <c r="E13" s="48" t="n"/>
      <c r="F13" s="48" t="n"/>
      <c r="G13" s="48" t="n"/>
      <c r="H13" s="48" t="n"/>
      <c r="I13" s="49" t="n"/>
    </row>
    <row r="14" ht="28" customHeight="1" s="27">
      <c r="A14" s="6" t="n">
        <v>2</v>
      </c>
      <c r="B14" s="50" t="inlineStr">
        <is>
          <t>바닥타일 시공</t>
        </is>
      </c>
      <c r="C14" s="50" t="inlineStr">
        <is>
          <t>1F 남/여 화장실 바닥타일 덧방 시공</t>
        </is>
      </c>
      <c r="D14" s="6" t="inlineStr">
        <is>
          <t>EA</t>
        </is>
      </c>
      <c r="E14" s="6" t="n">
        <v>2</v>
      </c>
      <c r="F14" s="36" t="n">
        <v>800000</v>
      </c>
      <c r="G14" s="36">
        <f>E14*F14</f>
        <v/>
      </c>
      <c r="H14" s="36">
        <f>G14*0.1</f>
        <v/>
      </c>
      <c r="I14" s="8" t="n"/>
    </row>
    <row r="15" ht="28" customHeight="1" s="27">
      <c r="A15" s="3" t="n">
        <v>3</v>
      </c>
      <c r="B15" s="51" t="inlineStr">
        <is>
          <t>타일 및 부자재</t>
        </is>
      </c>
      <c r="C15" s="51" t="inlineStr">
        <is>
          <t>드라이픽스, 유가,600각 VGDOT-02 타일 시공</t>
        </is>
      </c>
      <c r="D15" s="3" t="inlineStr">
        <is>
          <t>식</t>
        </is>
      </c>
      <c r="E15" s="3" t="n">
        <v>1</v>
      </c>
      <c r="F15" s="35" t="n">
        <v>1500000</v>
      </c>
      <c r="G15" s="35">
        <f>E15*F15</f>
        <v/>
      </c>
      <c r="H15" s="35">
        <f>G15*0.1</f>
        <v/>
      </c>
      <c r="I15" s="5" t="n"/>
    </row>
    <row r="16" ht="28" customHeight="1" s="27">
      <c r="A16" s="47" t="inlineStr">
        <is>
          <t>도어공사</t>
        </is>
      </c>
      <c r="B16" s="48" t="n"/>
      <c r="C16" s="48" t="n"/>
      <c r="D16" s="48" t="n"/>
      <c r="E16" s="48" t="n"/>
      <c r="F16" s="48" t="n"/>
      <c r="G16" s="48" t="n"/>
      <c r="H16" s="48" t="n"/>
      <c r="I16" s="49" t="n"/>
    </row>
    <row r="17" ht="28" customHeight="1" s="27">
      <c r="A17" s="3" t="n">
        <v>4</v>
      </c>
      <c r="B17" s="51" t="inlineStr">
        <is>
          <t>문틀필름</t>
        </is>
      </c>
      <c r="C17" s="51" t="inlineStr">
        <is>
          <t>1F 남/여 화장실 문틀 필름</t>
        </is>
      </c>
      <c r="D17" s="3" t="inlineStr">
        <is>
          <t>EA</t>
        </is>
      </c>
      <c r="E17" s="3" t="n">
        <v>4</v>
      </c>
      <c r="F17" s="35" t="n">
        <v>90000</v>
      </c>
      <c r="G17" s="35">
        <f>E17*F17</f>
        <v/>
      </c>
      <c r="H17" s="35">
        <f>G17*0.1</f>
        <v/>
      </c>
      <c r="I17" s="5" t="n"/>
    </row>
    <row r="18" ht="28" customHeight="1" s="27">
      <c r="A18" s="6" t="n">
        <v>5</v>
      </c>
      <c r="B18" s="50" t="inlineStr">
        <is>
          <t>도어신설</t>
        </is>
      </c>
      <c r="C18" s="50" t="inlineStr">
        <is>
          <t>1F 남/여 화장실 민자 도어 신설(이지경첩+핸들포함)</t>
        </is>
      </c>
      <c r="D18" s="6" t="inlineStr">
        <is>
          <t>EA</t>
        </is>
      </c>
      <c r="E18" s="6" t="n">
        <v>4</v>
      </c>
      <c r="F18" s="36" t="n">
        <v>150000</v>
      </c>
      <c r="G18" s="36">
        <f>E18*F18</f>
        <v/>
      </c>
      <c r="H18" s="36">
        <f>G18*0.1</f>
        <v/>
      </c>
      <c r="I18" s="8" t="n"/>
    </row>
    <row r="19" ht="28" customHeight="1" s="27">
      <c r="A19" s="47" t="inlineStr">
        <is>
          <t>수장공사</t>
        </is>
      </c>
      <c r="B19" s="48" t="n"/>
      <c r="C19" s="48" t="n"/>
      <c r="D19" s="48" t="n"/>
      <c r="E19" s="48" t="n"/>
      <c r="F19" s="48" t="n"/>
      <c r="G19" s="48" t="n"/>
      <c r="H19" s="48" t="n"/>
      <c r="I19" s="49" t="n"/>
    </row>
    <row r="20" ht="28" customHeight="1" s="27">
      <c r="A20" s="6" t="n">
        <v>6</v>
      </c>
      <c r="B20" s="50" t="inlineStr">
        <is>
          <t>도기류 재설치</t>
        </is>
      </c>
      <c r="C20" s="50" t="inlineStr">
        <is>
          <t>금구류 및 도기 재설치</t>
        </is>
      </c>
      <c r="D20" s="6" t="inlineStr">
        <is>
          <t>식</t>
        </is>
      </c>
      <c r="E20" s="6" t="n">
        <v>1</v>
      </c>
      <c r="F20" s="36" t="n">
        <v>700000</v>
      </c>
      <c r="G20" s="36">
        <f>E20*F20</f>
        <v/>
      </c>
      <c r="H20" s="36">
        <f>G20*0.1</f>
        <v/>
      </c>
      <c r="I20" s="8" t="n"/>
    </row>
    <row r="21" ht="28" customHeight="1" s="27">
      <c r="A21" s="3" t="n">
        <v>7</v>
      </c>
      <c r="B21" s="51" t="inlineStr">
        <is>
          <t>안전바 설치</t>
        </is>
      </c>
      <c r="C21" s="51" t="inlineStr">
        <is>
          <t>L자형 안전바 신규설치(남/여 2개소)</t>
        </is>
      </c>
      <c r="D21" s="3" t="inlineStr">
        <is>
          <t>EA</t>
        </is>
      </c>
      <c r="E21" s="3" t="n">
        <v>2</v>
      </c>
      <c r="F21" s="35" t="n">
        <v>160000</v>
      </c>
      <c r="G21" s="35">
        <f>E21*F21</f>
        <v/>
      </c>
      <c r="H21" s="35">
        <f>G21*0.1</f>
        <v/>
      </c>
      <c r="I21" s="5" t="n"/>
    </row>
    <row r="22" ht="28" customHeight="1" s="27">
      <c r="A22" s="6" t="n">
        <v>8</v>
      </c>
      <c r="B22" s="50" t="inlineStr">
        <is>
          <t>위생 세면대</t>
        </is>
      </c>
      <c r="C22" s="50" t="inlineStr">
        <is>
          <t>탑볼세면대(악세사리,부속포함)여2개소/남1개소</t>
        </is>
      </c>
      <c r="D22" s="6" t="inlineStr">
        <is>
          <t>EA</t>
        </is>
      </c>
      <c r="E22" s="6" t="n">
        <v>3</v>
      </c>
      <c r="F22" s="36" t="n">
        <v>135000</v>
      </c>
      <c r="G22" s="36">
        <f>E22*F22</f>
        <v/>
      </c>
      <c r="H22" s="36">
        <f>G22*0.1</f>
        <v/>
      </c>
      <c r="I22" s="8" t="n"/>
    </row>
    <row r="23" ht="28" customHeight="1" s="27">
      <c r="A23" s="3" t="n">
        <v>9</v>
      </c>
      <c r="B23" s="51" t="inlineStr">
        <is>
          <t>금구류 교체</t>
        </is>
      </c>
      <c r="C23" s="51" t="inlineStr">
        <is>
          <t>수건걸이 4개소 교체</t>
        </is>
      </c>
      <c r="D23" s="3" t="inlineStr">
        <is>
          <t>EA</t>
        </is>
      </c>
      <c r="E23" s="3" t="n">
        <v>4</v>
      </c>
      <c r="F23" s="35" t="n">
        <v>22000</v>
      </c>
      <c r="G23" s="35">
        <f>E23*F23</f>
        <v/>
      </c>
      <c r="H23" s="35">
        <f>G23*0.1</f>
        <v/>
      </c>
      <c r="I23" s="5" t="n"/>
    </row>
    <row r="24" ht="28" customHeight="1" s="27">
      <c r="A24" s="6" t="n">
        <v>10</v>
      </c>
      <c r="B24" s="50" t="inlineStr">
        <is>
          <t>카운터 세면대</t>
        </is>
      </c>
      <c r="C24" s="50" t="inlineStr">
        <is>
          <t>인조대리석 기본타입 (탑볼형)</t>
        </is>
      </c>
      <c r="D24" s="6" t="inlineStr">
        <is>
          <t>식</t>
        </is>
      </c>
      <c r="E24" s="6" t="n">
        <v>1</v>
      </c>
      <c r="F24" s="36" t="n">
        <v>1550000</v>
      </c>
      <c r="G24" s="36">
        <f>E24*F24</f>
        <v/>
      </c>
      <c r="H24" s="36">
        <f>G24*0.1</f>
        <v/>
      </c>
      <c r="I24" s="8" t="n"/>
    </row>
    <row r="25" ht="28" customHeight="1" s="27">
      <c r="A25" s="47" t="inlineStr">
        <is>
          <t>칸막이 공사</t>
        </is>
      </c>
      <c r="B25" s="48" t="n"/>
      <c r="C25" s="48" t="n"/>
      <c r="D25" s="48" t="n"/>
      <c r="E25" s="48" t="n"/>
      <c r="F25" s="48" t="n"/>
      <c r="G25" s="48" t="n"/>
      <c r="H25" s="48" t="n"/>
      <c r="I25" s="49" t="n"/>
    </row>
    <row r="26" ht="56" customHeight="1" s="27">
      <c r="A26" s="3" t="n">
        <v>11</v>
      </c>
      <c r="B26" s="51" t="inlineStr">
        <is>
          <t>화장실 큐비클</t>
        </is>
      </c>
      <c r="C26" s="51" t="inlineStr">
        <is>
          <t>1F 남/여 화장실 큐비클 재설치(바닥 다릿발 교체)  + 도어만 교체(큐비클 재설치비 500,000+도어 6개소 교체비 700,000)</t>
        </is>
      </c>
      <c r="D26" s="3" t="inlineStr">
        <is>
          <t>식</t>
        </is>
      </c>
      <c r="E26" s="3" t="n">
        <v>1</v>
      </c>
      <c r="F26" s="35" t="n">
        <v>1200000</v>
      </c>
      <c r="G26" s="35">
        <f>E26*F26</f>
        <v/>
      </c>
      <c r="H26" s="35">
        <f>G26*0.1</f>
        <v/>
      </c>
      <c r="I26" s="5" t="n"/>
    </row>
    <row r="27" ht="28" customHeight="1" s="27">
      <c r="A27" s="47" t="inlineStr">
        <is>
          <t>폐기물</t>
        </is>
      </c>
      <c r="B27" s="48" t="n"/>
      <c r="C27" s="48" t="n"/>
      <c r="D27" s="48" t="n"/>
      <c r="E27" s="48" t="n"/>
      <c r="F27" s="48" t="n"/>
      <c r="G27" s="48" t="n"/>
      <c r="H27" s="48" t="n"/>
      <c r="I27" s="49" t="n"/>
    </row>
    <row r="28" ht="28" customHeight="1" s="27">
      <c r="A28" s="3" t="n">
        <v>12</v>
      </c>
      <c r="B28" s="51" t="inlineStr">
        <is>
          <t>폐기물 처리비</t>
        </is>
      </c>
      <c r="C28" s="51" t="inlineStr">
        <is>
          <t>타일공사 및 폐기물 처리비</t>
        </is>
      </c>
      <c r="D28" s="3" t="inlineStr">
        <is>
          <t>식</t>
        </is>
      </c>
      <c r="E28" s="3" t="n">
        <v>1</v>
      </c>
      <c r="F28" s="35" t="n">
        <v>400000</v>
      </c>
      <c r="G28" s="35">
        <f>E28*F28</f>
        <v/>
      </c>
      <c r="H28" s="35">
        <f>G28*0.1</f>
        <v/>
      </c>
      <c r="I28" s="5" t="n"/>
    </row>
    <row r="29" ht="24" customHeight="1" s="27">
      <c r="A29" s="25" t="inlineStr">
        <is>
          <t>소 계 (품목 합계)</t>
        </is>
      </c>
      <c r="B29" s="37" t="n"/>
      <c r="C29" s="37" t="n"/>
      <c r="D29" s="38" t="n"/>
      <c r="E29" s="12">
        <f>SUM(E11:E28)</f>
        <v/>
      </c>
      <c r="F29" s="13" t="n"/>
      <c r="G29" s="14">
        <f>SUM(G11:G28)</f>
        <v/>
      </c>
      <c r="H29" s="39">
        <f>SUM(H11:H28)</f>
        <v/>
      </c>
      <c r="I29" s="12" t="inlineStr">
        <is>
          <t>부가세 포함</t>
        </is>
      </c>
    </row>
    <row r="30">
      <c r="A30" s="25" t="inlineStr">
        <is>
          <t>공과잡비 (8%)</t>
        </is>
      </c>
      <c r="B30" s="37" t="n"/>
      <c r="C30" s="37" t="n"/>
      <c r="D30" s="38" t="n"/>
      <c r="E30" s="16" t="n"/>
      <c r="F30" s="16" t="n"/>
      <c r="G30" s="17">
        <f>G29*0.08</f>
        <v/>
      </c>
      <c r="H30" s="18" t="n"/>
      <c r="I30" s="19" t="n"/>
    </row>
    <row r="31">
      <c r="A31" s="25" t="inlineStr">
        <is>
          <t>총 합 계 금 액 (TOTAL AMOUNT)</t>
        </is>
      </c>
      <c r="B31" s="37" t="n"/>
      <c r="C31" s="37" t="n"/>
      <c r="D31" s="38" t="n"/>
      <c r="E31" s="16" t="n"/>
      <c r="F31" s="16" t="n"/>
      <c r="G31" s="20">
        <f>FLOOR((G29+G30)*(1+0.1),10000)</f>
        <v/>
      </c>
      <c r="H31" s="21">
        <f>(G29+G30)*0.1</f>
        <v/>
      </c>
      <c r="I31" s="22" t="inlineStr">
        <is>
          <t>부가세 포함</t>
        </is>
      </c>
    </row>
    <row r="32" ht="30" customHeight="1" s="27"/>
    <row r="33" ht="30" customHeight="1" s="27">
      <c r="A33" s="29" t="inlineStr">
        <is>
          <t>■ 기 타 사 항 및 특 기 사 항</t>
        </is>
      </c>
    </row>
    <row r="34" ht="32" customHeight="1" s="27">
      <c r="A34" s="52" t="inlineStr">
        <is>
          <t>1. 본 견적서는 제출일로부터 7일간 유효합니다.
2. 공사 범위 외 추가 요청 항목은 별도 정산 처리됩니다.
3. 입주민동의서 및 승강기사용료 는 별도입니다.
4. 계좌번호: 농협 권민재 302-1782-9115-01 입니다.</t>
        </is>
      </c>
      <c r="B34" s="40" t="n"/>
      <c r="C34" s="40" t="n"/>
      <c r="D34" s="40" t="n"/>
      <c r="E34" s="40" t="n"/>
      <c r="F34" s="40" t="n"/>
      <c r="G34" s="40" t="n"/>
      <c r="H34" s="40" t="n"/>
      <c r="I34" s="41" t="n"/>
    </row>
    <row r="35" ht="32" customHeight="1" s="27">
      <c r="A35" s="42" t="n"/>
      <c r="I35" s="43" t="n"/>
    </row>
    <row r="36" ht="32" customHeight="1" s="27">
      <c r="A36" s="44" t="n"/>
      <c r="B36" s="45" t="n"/>
      <c r="C36" s="45" t="n"/>
      <c r="D36" s="45" t="n"/>
      <c r="E36" s="45" t="n"/>
      <c r="F36" s="45" t="n"/>
      <c r="G36" s="45" t="n"/>
      <c r="H36" s="45" t="n"/>
      <c r="I36" s="46" t="n"/>
    </row>
    <row r="37"/>
    <row r="38"/>
    <row r="39"/>
    <row r="40"/>
  </sheetData>
  <mergeCells count="23">
    <mergeCell ref="E3:I3"/>
    <mergeCell ref="A25:I25"/>
    <mergeCell ref="B5:D5"/>
    <mergeCell ref="A19:I19"/>
    <mergeCell ref="F7:I7"/>
    <mergeCell ref="A13:I13"/>
    <mergeCell ref="B4:D4"/>
    <mergeCell ref="A29:D29"/>
    <mergeCell ref="A27:I27"/>
    <mergeCell ref="F5:I5"/>
    <mergeCell ref="B7:D7"/>
    <mergeCell ref="A34:I36"/>
    <mergeCell ref="B3:D3"/>
    <mergeCell ref="A33:I33"/>
    <mergeCell ref="A11:I11"/>
    <mergeCell ref="A31:D31"/>
    <mergeCell ref="F8:I8"/>
    <mergeCell ref="F4:I4"/>
    <mergeCell ref="A30:D30"/>
    <mergeCell ref="A1:I1"/>
    <mergeCell ref="A16:I16"/>
    <mergeCell ref="B6:D6"/>
    <mergeCell ref="F6:I6"/>
  </mergeCells>
  <pageMargins left="0.4" right="0.4" top="0.5" bottom="0.5" header="0.5" footer="0.5"/>
  <pageSetup orientation="landscape" paperSize="9" scale="80" fitToHeight="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2026-08-21T04:13:33Z</dcterms:modified>
  <cp:lastModifiedBy>영호 이</cp:lastModifiedBy>
  <cp:lastPrinted>2026-06-01T08:03:26Z</cp:lastPrinted>
</cp:coreProperties>
</file>