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대보험 산정" sheetId="1" state="visible" r:id="rId1"/>
  </sheets>
  <definedNames>
    <definedName name="_xlnm.Print_Area" localSheetId="0">'4대보험 산정'!$A$1:$E$24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sz val="14"/>
    </font>
    <font>
      <color rgb="00888888"/>
    </font>
    <font>
      <b val="1"/>
    </font>
    <font>
      <color rgb="00C08A00"/>
      <sz val="10"/>
    </font>
    <font>
      <b val="1"/>
      <color rgb="00FFFFFF"/>
    </font>
    <font>
      <sz val="10"/>
    </font>
    <font/>
    <font>
      <color rgb="00888888"/>
      <sz val="10"/>
    </font>
  </fonts>
  <fills count="5">
    <fill>
      <patternFill/>
    </fill>
    <fill>
      <patternFill patternType="gray125"/>
    </fill>
    <fill>
      <patternFill patternType="solid">
        <fgColor rgb="00FFF3C4"/>
      </patternFill>
    </fill>
    <fill>
      <patternFill patternType="solid">
        <fgColor rgb="002B2722"/>
      </patternFill>
    </fill>
    <fill>
      <patternFill patternType="solid">
        <fgColor rgb="00EFE7D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3" fontId="0" fillId="2" borderId="1" applyAlignment="1" pivotButton="0" quotePrefix="0" xfId="0">
      <alignment horizontal="right"/>
    </xf>
    <xf numFmtId="0" fontId="4" fillId="0" borderId="0" pivotButton="0" quotePrefix="0" xfId="0"/>
    <xf numFmtId="10" fontId="0" fillId="2" borderId="1" applyAlignment="1" pivotButton="0" quotePrefix="0" xfId="0">
      <alignment horizontal="right"/>
    </xf>
    <xf numFmtId="0" fontId="5" fillId="3" borderId="1" applyAlignment="1" pivotButton="0" quotePrefix="0" xfId="0">
      <alignment horizontal="center" vertical="center"/>
    </xf>
    <xf numFmtId="0" fontId="0" fillId="0" borderId="1" pivotButton="0" quotePrefix="0" xfId="0"/>
    <xf numFmtId="10" fontId="0" fillId="0" borderId="1" applyAlignment="1" pivotButton="0" quotePrefix="0" xfId="0">
      <alignment horizontal="center" vertical="center"/>
    </xf>
    <xf numFmtId="3" fontId="0" fillId="0" borderId="1" applyAlignment="1" pivotButton="0" quotePrefix="0" xfId="0">
      <alignment horizontal="right"/>
    </xf>
    <xf numFmtId="0" fontId="6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3" fillId="4" borderId="1" pivotButton="0" quotePrefix="0" xfId="0"/>
    <xf numFmtId="0" fontId="0" fillId="4" borderId="1" pivotButton="0" quotePrefix="0" xfId="0"/>
    <xf numFmtId="3" fontId="3" fillId="4" borderId="1" applyAlignment="1" pivotButton="0" quotePrefix="0" xfId="0">
      <alignment horizontal="right"/>
    </xf>
    <xf numFmtId="0" fontId="7" fillId="0" borderId="0" pivotButton="0" quotePrefix="0" xfId="0"/>
    <xf numFmtId="3" fontId="0" fillId="0" borderId="0" applyAlignment="1" pivotButton="0" quotePrefix="0" xfId="0">
      <alignment horizontal="right"/>
    </xf>
    <xf numFmtId="3" fontId="3" fillId="0" borderId="0" applyAlignment="1" pivotButton="0" quotePrefix="0" xfId="0">
      <alignment horizontal="right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24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6" customWidth="1" min="3" max="3"/>
    <col width="16" customWidth="1" min="4" max="4"/>
    <col width="28" customWidth="1" min="5" max="5"/>
  </cols>
  <sheetData>
    <row r="1">
      <c r="A1" s="1" t="inlineStr">
        <is>
          <t>4대보험 · 장기요양보험 산정표</t>
        </is>
      </c>
    </row>
    <row r="2">
      <c r="A2" s="2" t="inlineStr">
        <is>
          <t>조선(선박건조·수리업) / 1977.08.06生 만48세 · 2025년 요율</t>
        </is>
      </c>
    </row>
    <row r="4">
      <c r="A4" s="3" t="inlineStr">
        <is>
          <t>보수월액(월급)</t>
        </is>
      </c>
      <c r="B4" s="4" t="n">
        <v>3000000</v>
      </c>
      <c r="C4" s="5" t="inlineStr">
        <is>
          <t>← 이 칸만 바꾸면 전체 자동계산</t>
        </is>
      </c>
    </row>
    <row r="5">
      <c r="A5" s="3" t="inlineStr">
        <is>
          <t>산재보험 요율(제조업)</t>
        </is>
      </c>
      <c r="B5" s="6" t="n">
        <v>0.024</v>
      </c>
      <c r="C5" s="5" t="inlineStr">
        <is>
          <t>← 선박건조·수리업 약 2.4% 적용(근로복지공단 고시 확인)</t>
        </is>
      </c>
    </row>
    <row r="7">
      <c r="A7" s="7" t="inlineStr">
        <is>
          <t>보험 종류</t>
        </is>
      </c>
      <c r="B7" s="7" t="inlineStr">
        <is>
          <t>요율(전체)</t>
        </is>
      </c>
      <c r="C7" s="7" t="inlineStr">
        <is>
          <t>근로자 부담</t>
        </is>
      </c>
      <c r="D7" s="7" t="inlineStr">
        <is>
          <t>사업주 부담</t>
        </is>
      </c>
      <c r="E7" s="7" t="inlineStr">
        <is>
          <t>비고</t>
        </is>
      </c>
    </row>
    <row r="8">
      <c r="A8" s="8" t="inlineStr">
        <is>
          <t>국민연금</t>
        </is>
      </c>
      <c r="B8" s="9" t="n">
        <v>0.09</v>
      </c>
      <c r="C8" s="10">
        <f>ROUNDDOWN($B$4*0.045,-1)</f>
        <v/>
      </c>
      <c r="D8" s="10">
        <f>ROUNDDOWN($B$4*0.045,-1)</f>
        <v/>
      </c>
      <c r="E8" s="11" t="inlineStr">
        <is>
          <t>근로자4.5%+사업주4.5%</t>
        </is>
      </c>
    </row>
    <row r="9">
      <c r="A9" s="8" t="inlineStr">
        <is>
          <t>건강보험</t>
        </is>
      </c>
      <c r="B9" s="9" t="n">
        <v>0.0709</v>
      </c>
      <c r="C9" s="10">
        <f>ROUNDDOWN($B$4*0.03545,-1)</f>
        <v/>
      </c>
      <c r="D9" s="10">
        <f>ROUNDDOWN($B$4*0.03545,-1)</f>
        <v/>
      </c>
      <c r="E9" s="11" t="inlineStr">
        <is>
          <t>근로자3.545%+사업주3.545%</t>
        </is>
      </c>
    </row>
    <row r="10">
      <c r="A10" s="8" t="inlineStr">
        <is>
          <t>장기요양보험</t>
        </is>
      </c>
      <c r="B10" s="12" t="inlineStr">
        <is>
          <t>—</t>
        </is>
      </c>
      <c r="C10" s="10">
        <f>ROUNDDOWN(C9*0.1295,-1)</f>
        <v/>
      </c>
      <c r="D10" s="10">
        <f>ROUNDDOWN(D9*0.1295,-1)</f>
        <v/>
      </c>
      <c r="E10" s="11" t="inlineStr">
        <is>
          <t>건강보험료의 12.95%</t>
        </is>
      </c>
    </row>
    <row r="11">
      <c r="A11" s="8" t="inlineStr">
        <is>
          <t>고용보험(실업급여)</t>
        </is>
      </c>
      <c r="B11" s="9" t="n">
        <v>0.018</v>
      </c>
      <c r="C11" s="10">
        <f>ROUNDDOWN($B$4*0.009,-1)</f>
        <v/>
      </c>
      <c r="D11" s="10">
        <f>ROUNDDOWN($B$4*0.009,-1)</f>
        <v/>
      </c>
      <c r="E11" s="11" t="inlineStr">
        <is>
          <t>근로자0.9%+사업주0.9%</t>
        </is>
      </c>
    </row>
    <row r="12">
      <c r="A12" s="8" t="inlineStr">
        <is>
          <t>고용보험(고용안정·직능)</t>
        </is>
      </c>
      <c r="B12" s="9" t="n">
        <v>0.0025</v>
      </c>
      <c r="C12" s="10" t="n">
        <v>0</v>
      </c>
      <c r="D12" s="10">
        <f>ROUNDDOWN($B$4*0.0025,-1)</f>
        <v/>
      </c>
      <c r="E12" s="11" t="inlineStr">
        <is>
          <t>사업주만(150인 미만 0.25%)</t>
        </is>
      </c>
    </row>
    <row r="13">
      <c r="A13" s="8" t="inlineStr">
        <is>
          <t>산재보험</t>
        </is>
      </c>
      <c r="B13" s="12" t="inlineStr">
        <is>
          <t>—</t>
        </is>
      </c>
      <c r="C13" s="10" t="n">
        <v>0</v>
      </c>
      <c r="D13" s="10">
        <f>ROUNDDOWN($B$4*$B$5,-1)</f>
        <v/>
      </c>
      <c r="E13" s="11" t="inlineStr">
        <is>
          <t>사업주 전액(업종별 요율)</t>
        </is>
      </c>
    </row>
    <row r="14">
      <c r="A14" s="13" t="inlineStr">
        <is>
          <t>합계(월)</t>
        </is>
      </c>
      <c r="B14" s="14" t="inlineStr"/>
      <c r="C14" s="15">
        <f>SUM(C8:C13)</f>
        <v/>
      </c>
      <c r="D14" s="15">
        <f>SUM(D8:D13)</f>
        <v/>
      </c>
      <c r="E14" s="14" t="inlineStr"/>
    </row>
    <row r="16">
      <c r="A16" s="16" t="inlineStr">
        <is>
          <t>근로자 공제 합계</t>
        </is>
      </c>
      <c r="C16" s="17">
        <f>C14</f>
        <v/>
      </c>
    </row>
    <row r="17">
      <c r="A17" s="3" t="inlineStr">
        <is>
          <t>실수령액(급여−공제)</t>
        </is>
      </c>
      <c r="C17" s="18">
        <f>$B$4-C14</f>
        <v/>
      </c>
    </row>
    <row r="18">
      <c r="A18" s="16" t="inlineStr">
        <is>
          <t>사업주 부담 합계</t>
        </is>
      </c>
      <c r="C18" s="17">
        <f>D14</f>
        <v/>
      </c>
    </row>
    <row r="19">
      <c r="A19" s="3" t="inlineStr">
        <is>
          <t>회사 총 인건비(급여+사업주분)</t>
        </is>
      </c>
      <c r="C19" s="18">
        <f>$B$4+D14</f>
        <v/>
      </c>
    </row>
    <row r="21">
      <c r="A21" s="19" t="inlineStr">
        <is>
          <t>※ 요율은 2025년 기준입니다. 2026년 건강보험·장기요양 요율은 확정 전 확인하세요.</t>
        </is>
      </c>
    </row>
    <row r="22">
      <c r="A22" s="19" t="inlineStr">
        <is>
          <t>※ 산재요율: 선박건조·수리업은 일반 제조업보다 높습니다(약 2.4% 가정, B5에서 조정). 정확값은 근로복지공단 고시 확인.</t>
        </is>
      </c>
    </row>
    <row r="23">
      <c r="A23" s="19" t="inlineStr">
        <is>
          <t>※ 1977.08.06生(만48세)로 국민연금 정상 적용 대상입니다.</t>
        </is>
      </c>
    </row>
    <row r="24">
      <c r="A24" s="19" t="inlineStr">
        <is>
          <t>※ 원 단위 10원 미만은 절사(ROUNDDOWN) 처리했습니다.</t>
        </is>
      </c>
    </row>
  </sheetData>
  <mergeCells count="12">
    <mergeCell ref="A21:E21"/>
    <mergeCell ref="A16:B16"/>
    <mergeCell ref="C5:E5"/>
    <mergeCell ref="A2:E2"/>
    <mergeCell ref="A24:E24"/>
    <mergeCell ref="A19:B19"/>
    <mergeCell ref="C4:E4"/>
    <mergeCell ref="A1:E1"/>
    <mergeCell ref="A23:E23"/>
    <mergeCell ref="A17:B17"/>
    <mergeCell ref="A18:B18"/>
    <mergeCell ref="A22:E22"/>
  </mergeCells>
  <pageMargins left="0.4" right="0.4" top="0.6" bottom="0.5" header="0.2" footer="0.2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2026-06-17T02:26:13Z</dcterms:created>
  <dcterms:modified xmlns:dcterms="http://purl.org/dc/terms/" xmlns:xsi="http://www.w3.org/2001/XMLSchema-instance" xsi:type="dcterms:W3CDTF">2026-06-17T02:27:48Z</dcterms:modified>
</cp:coreProperties>
</file>